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rissa Moniqui\Downloads\"/>
    </mc:Choice>
  </mc:AlternateContent>
  <xr:revisionPtr revIDLastSave="0" documentId="13_ncr:1_{C34B3851-F271-493F-83DF-C96264C30BF4}" xr6:coauthVersionLast="47" xr6:coauthVersionMax="47" xr10:uidLastSave="{00000000-0000-0000-0000-000000000000}"/>
  <bookViews>
    <workbookView xWindow="-110" yWindow="-110" windowWidth="19420" windowHeight="11500" xr2:uid="{47516D23-68C7-4780-992B-A09FE2B8E3E0}"/>
  </bookViews>
  <sheets>
    <sheet name="ENTREGAS" sheetId="1" r:id="rId1"/>
    <sheet name="CALCULO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/>
  <c r="B9" i="3" s="1"/>
  <c r="A2" i="3" a="1"/>
  <c r="A2" i="3" s="1"/>
  <c r="D2" i="3"/>
  <c r="C2" i="3"/>
  <c r="B7" i="3" s="1"/>
  <c r="B8" i="3" l="1"/>
  <c r="E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Larissa Moniqui</author>
  </authors>
  <commentList>
    <comment ref="F21" authorId="0" shapeId="0" xr:uid="{4F0B6E93-8ADE-4106-95B5-EFFF1CDA54EA}">
      <text>
        <r>
          <rPr>
            <b/>
            <sz val="9"/>
            <color indexed="81"/>
            <rFont val="Segoe UI"/>
            <family val="2"/>
          </rPr>
          <t>Larissa Moniqui:</t>
        </r>
        <r>
          <rPr>
            <sz val="9"/>
            <color indexed="81"/>
            <rFont val="Segoe UI"/>
            <family val="2"/>
          </rPr>
          <t xml:space="preserve">
CAIXA DE SELEÇÃO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<sst xmlns="http://schemas.openxmlformats.org/spreadsheetml/2006/main" count="372" uniqueCount="106">
  <si>
    <t>EIXO TEMÁTICO</t>
  </si>
  <si>
    <t>ÁREA</t>
  </si>
  <si>
    <t>ENTREGA</t>
  </si>
  <si>
    <t>DTR</t>
  </si>
  <si>
    <t>x</t>
  </si>
  <si>
    <t>Publicar Normativos atribuídos à AGEMS na Lei n.º 5.976/2022, por meio de Portarias;</t>
  </si>
  <si>
    <t>DGE</t>
  </si>
  <si>
    <t>X</t>
  </si>
  <si>
    <t>DSB</t>
  </si>
  <si>
    <t>DIR</t>
  </si>
  <si>
    <t>OUVIDORIA</t>
  </si>
  <si>
    <t>ENTREGAS</t>
  </si>
  <si>
    <t>CONCLUÍDAS</t>
  </si>
  <si>
    <t>% de Concluída</t>
  </si>
  <si>
    <t>Parte</t>
  </si>
  <si>
    <t>Valor</t>
  </si>
  <si>
    <t>Concluídas</t>
  </si>
  <si>
    <t>Restante</t>
  </si>
  <si>
    <t>Diagnóstico e proposta de realização de concurso público elaborado. </t>
  </si>
  <si>
    <t xml:space="preserve">GGP </t>
  </si>
  <si>
    <t>REGULAÇÃO</t>
  </si>
  <si>
    <t>GOVERNANÇA</t>
  </si>
  <si>
    <t xml:space="preserve">Acompanhamento </t>
  </si>
  <si>
    <t>EM ANDAMENTO</t>
  </si>
  <si>
    <t>EIXOS TEMATICOS</t>
  </si>
  <si>
    <t>Outorga das autorizações no novo modelo de Sistema Trip/MS;</t>
  </si>
  <si>
    <t>Elaborar régua de marcos executivos contratuais do sistema rodoviário concedido de MS - Rota da Celulose;</t>
  </si>
  <si>
    <t>Expedir normativos relativos à concessão das rodovias MS 306 e MS 112;</t>
  </si>
  <si>
    <t>Implantação do sistema digital de auto de infração, auto de apreensão e terno de notificação no sistema TRIP.</t>
  </si>
  <si>
    <t>1ª Revisão Quinquenal da MS 306</t>
  </si>
  <si>
    <t>Painéis de B.I  – MS 306 e MS 112</t>
  </si>
  <si>
    <t>AMBIENTAL</t>
  </si>
  <si>
    <t>Estabelecer diretrizes para as revisões ordinárias e extraordinárias de rodovias concedidas</t>
  </si>
  <si>
    <t>Procedimentos econômico-financeiros das Concessões Rodoviárias padronizados. </t>
  </si>
  <si>
    <t>Módulo de fiscalização do sistema Monitora implantado;</t>
  </si>
  <si>
    <t xml:space="preserve">Sistema para a informatização de relatório de fiscalização de rodovias desenvolvido. </t>
  </si>
  <si>
    <t xml:space="preserve">Estabelecer Inspeção técnica veicular do sistema TRIP como novo procedimento </t>
  </si>
  <si>
    <t>Programa AGEMS Inovação – AGEMS Inovadora</t>
  </si>
  <si>
    <t>Portal de Transparência e Governança Regulatória</t>
  </si>
  <si>
    <t>Fórum Internacional de Inovação Regulatória e Sustentabilidade</t>
  </si>
  <si>
    <t>Flor Solar 2.0 – Interiorização</t>
  </si>
  <si>
    <t>ESG Summit Brazil – Edição Mato Grosso do Sul</t>
  </si>
  <si>
    <t>Laboratório de Sustentabilidade Institucional e Plano de Logística Sustentável</t>
  </si>
  <si>
    <t>Certificação dos índices de universalização com base no atesto sobre as soluções alternativas adequadas mediante diagnóstico das Soluções Alternativas em todos os municípios conveniados conforme plano anual</t>
  </si>
  <si>
    <t xml:space="preserve">Acompanhar a implementação das Tarifas e dos benefícios sociais, por meio dos cruzamentos e a homologação das tarifas sociais, segundo leis e regulamentos </t>
  </si>
  <si>
    <t>Criar proposta de Fundo para Fomento à Universalização do SB nos territórios com base nas multas arrecadadas</t>
  </si>
  <si>
    <t>Aumentar o número de convênios com arrecadação (Água, Esgoto, Resíduos)</t>
  </si>
  <si>
    <t>Aumentar o número de convênios com arrecadação com os municípios Drenagem/outros</t>
  </si>
  <si>
    <t>Homologação dos estudos prévios às concessões</t>
  </si>
  <si>
    <t>Certificação da base de avaliação regulatória e base de remuneração regulatória, para fins de acompanhamento entre os ciclos tarifários</t>
  </si>
  <si>
    <t>Modelagem econômico-financeira com a apresentação detalhada da análise do impacto regulatório, metodologia, modelos matemáticos e estudos sobre as estruturas tarifárias, compondo os estudos sobre a justa remuneração e a capacidade de pagamento dos usuários, tarifa social e a proposta de revisão tarifária ordinária.</t>
  </si>
  <si>
    <t>Apresentação de Proposta de regulamento da metodologia de revisão tarifária ordinária, das estruturas tarifárias aplicáveis e manualização dos aplicativos das modelagens econômico-financeiras.</t>
  </si>
  <si>
    <t>Auditar a emissão das faturas de água e esgoto, e aspectos da Tarifa Social e Reforma Tributária</t>
  </si>
  <si>
    <t>Formatação da Contabilidade Regulatória, Manual de Auditoria e de Contabilidade Regulatória, agregando os guias de auditoria</t>
  </si>
  <si>
    <t>Capacitação em Regulação Econômica, Modelagens Tarifárias, Contabilidade Regulatória, Manual de Auditoria e de Contabilidade Regulatória, Auditoria</t>
  </si>
  <si>
    <t>Avaliação dos municípios conveniados e Emissão do Selo de Sustentabilidade em Resíduos Sólidos</t>
  </si>
  <si>
    <t>Estudos de modelagens das Tarifas e Benefícios  inclusive soluções alternativas</t>
  </si>
  <si>
    <t>Estudos de modelagens de Taxa de Resíduos inclusive soluções alternativas</t>
  </si>
  <si>
    <t>Submeter ao Comitê de Drenagem, proposta de convênio de regulação e fiscalização e proposta de taxa de regulação de drenagem</t>
  </si>
  <si>
    <t>Emitir Relatório de Certificação da Auditoria Acertar aos componentes de água e esgoto</t>
  </si>
  <si>
    <t>Acompanhamento dos investimentos e índice de internações por DAA - Emissão de Boletins periódicos</t>
  </si>
  <si>
    <t>Aplicar pesquisa de satisfação, saneamento rural, resíduos e drenagem</t>
  </si>
  <si>
    <t>Levar a Educação Ambiental às áreas não urbanas ,relacionadas as Soluções Alternativas, com produção de material ao público-alvo</t>
  </si>
  <si>
    <t>Levar a Educação Ambiental às áreas não urbanas ,relacionadas as Visitas e Inspeções  de Análise da Qualidade da Água, com produção de materiais ao público-alvo</t>
  </si>
  <si>
    <t>Realizar Oficinas e Visitas técnicas com foco na Educação Ambiental em Saneamento Básico e Resíduos Sólidos</t>
  </si>
  <si>
    <t>Ofertar curso de Multiplicadores em Educação Ambiental em Saneamento Básico</t>
  </si>
  <si>
    <t>Avaliação da Segurança dos Aterros Sanitários e da Vida Útil Residual</t>
  </si>
  <si>
    <t>Fiscalizar das Metas Contratuais de Saneamento - Universalização e Atendimento em Áreas Urbanas</t>
  </si>
  <si>
    <t>Fiscalizar das Metas Contratuais de Saneamento - Universalização e Atendimento em Áreas Não Urbanas</t>
  </si>
  <si>
    <t>Acompanhamento da implementação dos sistemas eletrônicos nos caminhões autofossa e monitoramento do transporte e destinação</t>
  </si>
  <si>
    <t>Realizar evento na área de saneamento para municípios e Conselhos de Saneamento</t>
  </si>
  <si>
    <t>Gestão dos Ativos, das entradas, alterações e baixas dos ativos na BAR</t>
  </si>
  <si>
    <t>Criar e condicionar os municípios a disponibilizar dados de modo padronizado e regular</t>
  </si>
  <si>
    <t>FISCALIZAÇÃO</t>
  </si>
  <si>
    <t>A.M</t>
  </si>
  <si>
    <t>Proposta de sala inclusiva AGEMS elaborada.</t>
  </si>
  <si>
    <t>customização e sustentação do software TRANSFERE realizada;</t>
  </si>
  <si>
    <t xml:space="preserve">T.I </t>
  </si>
  <si>
    <t>Nota Técnica da evolução da Capacidade do Sistema de Transmissão de Energia do Estado de Mato Grosso do Sul elaborado.</t>
  </si>
  <si>
    <t>Sistema de gestão das obrigações contratuais do Convênio de PPP de Iluminação Pública de Corumbá desenvolvido.</t>
  </si>
  <si>
    <t>Indicadores e painéis de inteligência de dados da DGE (BI) aprimorado. </t>
  </si>
  <si>
    <t xml:space="preserve"> Desenvolver projeto piloto da DGE para uma IA Regulatória (IA RAG – Retrieval Augmented Generation).</t>
  </si>
  <si>
    <t xml:space="preserve"> Implantação de APIs – Interface de Programação de Aplicação comunicação entre AGEMS e MSGás.</t>
  </si>
  <si>
    <t>Fiscalizar o Compartilhamento de Infraestrutura da Rede de Distribuição de Energia Elétrica com as Redes de Telecomunicações, relativo ao uso mútuo de postes, nas localidades de Campo Grande e Dourados.</t>
  </si>
  <si>
    <t>Seminário com os temas de Manejo de Arborização Urbana e Compartilhamento de Infraestrutura de rede de energia realizado.</t>
  </si>
  <si>
    <t xml:space="preserve"> Sistema de gestão das obrigações contratuais do Convênio de PPP de Iluminação Pública de Corumbá desenvolvido. </t>
  </si>
  <si>
    <t>Novo modelo de produtividade implantado. </t>
  </si>
  <si>
    <t>Programa de mitigação de atropelamento de fauna elaborado e iniciado.</t>
  </si>
  <si>
    <t>Laboratório Móvel Agems de Análises da Qualidade da Água para o Consumo Humano com visitas aos municípios conforme plano anual</t>
  </si>
  <si>
    <t>Calendário de Gestão de Pessoas da AGEMS</t>
  </si>
  <si>
    <t xml:space="preserve">Sistema Computer Dispatch Georefenced (CADG) adquirido </t>
  </si>
  <si>
    <t>Programa Sistema Traffic Guard implantado.</t>
  </si>
  <si>
    <t xml:space="preserve">Credenciamento de fiscais em Tripulação de Embarcação de Estado mo Serviço Público (ETSP) viabilizado. </t>
  </si>
  <si>
    <t xml:space="preserve">Policiamento Ostensivo com a utilização de armamento de menor potencial ofensivo (Taser) implantado. </t>
  </si>
  <si>
    <t>Policiamento Ostensivo no Terminal Rodoviário de Campo Grande/MS implantado.</t>
  </si>
  <si>
    <t xml:space="preserve">Reformulação do Site AGEMS </t>
  </si>
  <si>
    <t>SAF</t>
  </si>
  <si>
    <t>Índice de satisfação dos usuários dos serviços delegados regulados</t>
  </si>
  <si>
    <t>PJUR</t>
  </si>
  <si>
    <t>Atuailização do Estoque Regulatório</t>
  </si>
  <si>
    <t>Reajuste Tarifário Anual de Água e Esgoto</t>
  </si>
  <si>
    <t xml:space="preserve">2° revisão tarifária anual de água e esgoto </t>
  </si>
  <si>
    <t>Revisão Ordinária</t>
  </si>
  <si>
    <t xml:space="preserve">Reajuste Anual </t>
  </si>
  <si>
    <t xml:space="preserve">Revisão Ordinária Anual </t>
  </si>
  <si>
    <t>Reajuste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</si>
</sst>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Situação das Entregas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CALCULOS!$B$1:$D$1</c:f>
              <c:strCache>
                <c:ptCount val="3"/>
                <c:pt idx="0">
                  <c:v>ENTREGAS</c:v>
                </c:pt>
                <c:pt idx="1">
                  <c:v>CONCLUÍDAS</c:v>
                </c:pt>
                <c:pt idx="2">
                  <c:v>EM ANDAMENTO</c:v>
                </c:pt>
              </c:strCache>
            </c:strRef>
          </c:cat>
          <c:val>
            <c:numRef>
              <c:f>CALCULOS!$B$2:$D$2</c:f>
              <c:numCache>
                <c:formatCode>General</c:formatCode>
                <c:ptCount val="3"/>
                <c:pt idx="0">
                  <c:v>78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94-4FCC-AF7F-9AB9E78D2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2544735"/>
        <c:axId val="1862535135"/>
      </c:barChart>
      <c:catAx>
        <c:axId val="18625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2535135"/>
        <c:crosses val="autoZero"/>
        <c:auto val="1"/>
        <c:lblAlgn val="ctr"/>
        <c:lblOffset val="100"/>
        <c:noMultiLvlLbl val="0"/>
      </c:catAx>
      <c:valAx>
        <c:axId val="18625351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25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Velocímetro da AGENDA</a:t>
            </a:r>
            <a:r>
              <a:rPr lang="en-US" sz="2000" b="1" baseline="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 REGULATÓRIA 2026-2027</a:t>
            </a:r>
            <a:endParaRPr lang="en-US" sz="2000" b="1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12090534385941565"/>
          <c:y val="0.565108557071270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913685080611195"/>
          <c:y val="0"/>
          <c:w val="0.49467522668204555"/>
          <c:h val="1"/>
        </c:manualLayout>
      </c:layout>
      <c:doughnutChart>
        <c:varyColors val="1"/>
        <c:ser>
          <c:idx val="0"/>
          <c:order val="0"/>
          <c:tx>
            <c:strRef>
              <c:f>CALCULOS!$B$6</c:f>
              <c:strCache>
                <c:ptCount val="1"/>
                <c:pt idx="0">
                  <c:v>Valor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B3-4E25-BCE2-D5E01DBF2B20}"/>
              </c:ext>
            </c:extLst>
          </c:dPt>
          <c:dPt>
            <c:idx val="1"/>
            <c:bubble3D val="0"/>
            <c:spPr>
              <a:solidFill>
                <a:schemeClr val="bg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7B3-4E25-BCE2-D5E01DBF2B20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7B3-4E25-BCE2-D5E01DBF2B20}"/>
              </c:ext>
            </c:extLst>
          </c:dPt>
          <c:cat>
            <c:strRef>
              <c:f>CALCULOS!$A$7:$A$9</c:f>
              <c:strCache>
                <c:ptCount val="2"/>
                <c:pt idx="0">
                  <c:v>Concluídas</c:v>
                </c:pt>
                <c:pt idx="1">
                  <c:v>Restante</c:v>
                </c:pt>
              </c:strCache>
            </c:strRef>
          </c:cat>
          <c:val>
            <c:numRef>
              <c:f>CALCULOS!$B$7:$B$9</c:f>
              <c:numCache>
                <c:formatCode>General</c:formatCode>
                <c:ptCount val="3"/>
                <c:pt idx="0">
                  <c:v>0</c:v>
                </c:pt>
                <c:pt idx="1">
                  <c:v>78</c:v>
                </c:pt>
                <c:pt idx="2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7B3-4E25-BCE2-D5E01DBF2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CALCULOS!$B$6</c:f>
              <c:strCache>
                <c:ptCount val="1"/>
                <c:pt idx="0">
                  <c:v>Valor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575-491A-BE64-CD8ECD98425A}"/>
              </c:ext>
            </c:extLst>
          </c:dPt>
          <c:dPt>
            <c:idx val="1"/>
            <c:bubble3D val="0"/>
            <c:spPr>
              <a:solidFill>
                <a:schemeClr val="bg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575-491A-BE64-CD8ECD98425A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575-491A-BE64-CD8ECD98425A}"/>
              </c:ext>
            </c:extLst>
          </c:dPt>
          <c:cat>
            <c:strRef>
              <c:f>CALCULOS!$A$7:$A$9</c:f>
              <c:strCache>
                <c:ptCount val="2"/>
                <c:pt idx="0">
                  <c:v>Concluídas</c:v>
                </c:pt>
                <c:pt idx="1">
                  <c:v>Restante</c:v>
                </c:pt>
              </c:strCache>
            </c:strRef>
          </c:cat>
          <c:val>
            <c:numRef>
              <c:f>CALCULOS!$B$7:$B$9</c:f>
              <c:numCache>
                <c:formatCode>General</c:formatCode>
                <c:ptCount val="3"/>
                <c:pt idx="0">
                  <c:v>0</c:v>
                </c:pt>
                <c:pt idx="1">
                  <c:v>78</c:v>
                </c:pt>
                <c:pt idx="2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75-491A-BE64-CD8ECD984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pixabay.com/pt/planos-de-fundo-ppt-low-poly-cinza-2340383/" TargetMode="External"/><Relationship Id="rId1" Type="http://schemas.openxmlformats.org/officeDocument/2006/relationships/image" Target="../media/image1.png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18</xdr:row>
      <xdr:rowOff>121920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DBCA807C-6D78-CD6B-DD0A-8BF262F87820}"/>
            </a:ext>
          </a:extLst>
        </xdr:cNvPr>
        <xdr:cNvSpPr/>
      </xdr:nvSpPr>
      <xdr:spPr>
        <a:xfrm>
          <a:off x="0" y="0"/>
          <a:ext cx="21993412" cy="3752626"/>
        </a:xfrm>
        <a:prstGeom prst="rect">
          <a:avLst/>
        </a:prstGeom>
        <a:blipFill dpi="0" rotWithShape="1">
          <a:blip xmlns:r="http://schemas.openxmlformats.org/officeDocument/2006/relationships" r:embed="rId1">
            <a:alphaModFix amt="92000"/>
            <a:extLst>
              <a:ext uri="{837473B0-CC2E-450A-ABE3-18F120FF3D39}">
                <a1611:picAttrSrcUrl xmlns:a1611="http://schemas.microsoft.com/office/drawing/2016/11/main" r:id="rId2"/>
              </a:ext>
            </a:extLst>
          </a:blip>
          <a:srcRect/>
          <a:stretch>
            <a:fillRect/>
          </a:stretch>
        </a:blipFill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70338</xdr:colOff>
      <xdr:row>0</xdr:row>
      <xdr:rowOff>92322</xdr:rowOff>
    </xdr:from>
    <xdr:to>
      <xdr:col>0</xdr:col>
      <xdr:colOff>1529430</xdr:colOff>
      <xdr:row>3</xdr:row>
      <xdr:rowOff>121209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E785E75-F67E-428D-91BE-217306EBC1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083" r="4567" b="32330"/>
        <a:stretch>
          <a:fillRect/>
        </a:stretch>
      </xdr:blipFill>
      <xdr:spPr>
        <a:xfrm>
          <a:off x="70338" y="92322"/>
          <a:ext cx="1459523" cy="606668"/>
        </a:xfrm>
        <a:prstGeom prst="rect">
          <a:avLst/>
        </a:prstGeom>
      </xdr:spPr>
    </xdr:pic>
    <xdr:clientData/>
  </xdr:twoCellAnchor>
  <xdr:twoCellAnchor>
    <xdr:from>
      <xdr:col>1</xdr:col>
      <xdr:colOff>640929</xdr:colOff>
      <xdr:row>0</xdr:row>
      <xdr:rowOff>153007</xdr:rowOff>
    </xdr:from>
    <xdr:to>
      <xdr:col>1</xdr:col>
      <xdr:colOff>646790</xdr:colOff>
      <xdr:row>3</xdr:row>
      <xdr:rowOff>70945</xdr:rowOff>
    </xdr:to>
    <xdr:cxnSp macro="">
      <xdr:nvCxnSpPr>
        <xdr:cNvPr id="8" name="Conector reto 7">
          <a:extLst>
            <a:ext uri="{FF2B5EF4-FFF2-40B4-BE49-F238E27FC236}">
              <a16:creationId xmlns:a16="http://schemas.microsoft.com/office/drawing/2014/main" id="{7213C8C4-D13C-1911-5FC1-E81EAA442240}"/>
            </a:ext>
          </a:extLst>
        </xdr:cNvPr>
        <xdr:cNvCxnSpPr/>
      </xdr:nvCxnSpPr>
      <xdr:spPr>
        <a:xfrm flipH="1">
          <a:off x="1571095" y="153007"/>
          <a:ext cx="5861" cy="46973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672660</xdr:colOff>
      <xdr:row>0</xdr:row>
      <xdr:rowOff>152400</xdr:rowOff>
    </xdr:from>
    <xdr:to>
      <xdr:col>2</xdr:col>
      <xdr:colOff>2711669</xdr:colOff>
      <xdr:row>4</xdr:row>
      <xdr:rowOff>21021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BFAFA292-CF6C-8AE2-BB65-A1C629FB9398}"/>
            </a:ext>
          </a:extLst>
        </xdr:cNvPr>
        <xdr:cNvSpPr txBox="1"/>
      </xdr:nvSpPr>
      <xdr:spPr>
        <a:xfrm>
          <a:off x="1602826" y="152400"/>
          <a:ext cx="3273974" cy="6043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chemeClr val="bg2">
                  <a:lumMod val="75000"/>
                </a:schemeClr>
              </a:solidFill>
              <a:latin typeface="Arial Black" panose="020B0A04020102020204" pitchFamily="34" charset="0"/>
            </a:rPr>
            <a:t>AGENDA</a:t>
          </a:r>
          <a:r>
            <a:rPr lang="pt-BR" sz="1100" b="1" baseline="0">
              <a:solidFill>
                <a:schemeClr val="bg2">
                  <a:lumMod val="75000"/>
                </a:schemeClr>
              </a:solidFill>
              <a:latin typeface="Arial Black" panose="020B0A04020102020204" pitchFamily="34" charset="0"/>
            </a:rPr>
            <a:t> REGULATÓRIA DA AGEMS</a:t>
          </a:r>
        </a:p>
        <a:p>
          <a:r>
            <a:rPr lang="pt-BR" sz="1100" b="1" baseline="0">
              <a:solidFill>
                <a:schemeClr val="tx2">
                  <a:lumMod val="90000"/>
                  <a:lumOff val="10000"/>
                </a:schemeClr>
              </a:solidFill>
              <a:latin typeface="Arial Narrow" panose="020B0606020202030204" pitchFamily="34" charset="0"/>
            </a:rPr>
            <a:t>2026-2027</a:t>
          </a:r>
          <a:endParaRPr lang="pt-BR" sz="1100" b="1">
            <a:solidFill>
              <a:schemeClr val="tx2">
                <a:lumMod val="90000"/>
                <a:lumOff val="10000"/>
              </a:schemeClr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0</xdr:col>
      <xdr:colOff>580572</xdr:colOff>
      <xdr:row>7</xdr:row>
      <xdr:rowOff>61686</xdr:rowOff>
    </xdr:from>
    <xdr:to>
      <xdr:col>2</xdr:col>
      <xdr:colOff>61686</xdr:colOff>
      <xdr:row>13</xdr:row>
      <xdr:rowOff>27215</xdr:rowOff>
    </xdr:to>
    <xdr:sp macro="" textlink="">
      <xdr:nvSpPr>
        <xdr:cNvPr id="11" name="Retângulo: Cantos Arredondados 10">
          <a:extLst>
            <a:ext uri="{FF2B5EF4-FFF2-40B4-BE49-F238E27FC236}">
              <a16:creationId xmlns:a16="http://schemas.microsoft.com/office/drawing/2014/main" id="{6C6F5986-2A8F-90EC-A447-18284FC41A86}"/>
            </a:ext>
          </a:extLst>
        </xdr:cNvPr>
        <xdr:cNvSpPr/>
      </xdr:nvSpPr>
      <xdr:spPr>
        <a:xfrm>
          <a:off x="580572" y="1458686"/>
          <a:ext cx="1966685" cy="1162958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600" b="1">
              <a:solidFill>
                <a:sysClr val="windowText" lastClr="000000"/>
              </a:solidFill>
              <a:ea typeface="Calibri" panose="020F0502020204030204" pitchFamily="34" charset="0"/>
              <a:cs typeface="Calibri" panose="020F0502020204030204" pitchFamily="34" charset="0"/>
            </a:rPr>
            <a:t>EIXOS</a:t>
          </a:r>
          <a:r>
            <a:rPr lang="en-US" sz="1600" b="1" baseline="0">
              <a:solidFill>
                <a:sysClr val="windowText" lastClr="000000"/>
              </a:solidFill>
              <a:ea typeface="Calibri" panose="020F0502020204030204" pitchFamily="34" charset="0"/>
              <a:cs typeface="Calibri" panose="020F0502020204030204" pitchFamily="34" charset="0"/>
            </a:rPr>
            <a:t> TEMÁTICOS</a:t>
          </a:r>
        </a:p>
        <a:p>
          <a:pPr algn="ctr"/>
          <a:r>
            <a:rPr lang="en-US" sz="1600" b="1" baseline="0">
              <a:solidFill>
                <a:sysClr val="windowText" lastClr="000000"/>
              </a:solidFill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n-US" sz="1600" b="1">
            <a:solidFill>
              <a:sysClr val="windowText" lastClr="000000"/>
            </a:solidFill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</xdr:col>
      <xdr:colOff>691246</xdr:colOff>
      <xdr:row>7</xdr:row>
      <xdr:rowOff>90714</xdr:rowOff>
    </xdr:from>
    <xdr:to>
      <xdr:col>2</xdr:col>
      <xdr:colOff>2570844</xdr:colOff>
      <xdr:row>13</xdr:row>
      <xdr:rowOff>36285</xdr:rowOff>
    </xdr:to>
    <xdr:sp macro="" textlink="CALCULOS!B2">
      <xdr:nvSpPr>
        <xdr:cNvPr id="13" name="Retângulo: Cantos Arredondados 12">
          <a:extLst>
            <a:ext uri="{FF2B5EF4-FFF2-40B4-BE49-F238E27FC236}">
              <a16:creationId xmlns:a16="http://schemas.microsoft.com/office/drawing/2014/main" id="{EBE11089-F789-43AE-A712-B68CC5CC9A61}"/>
            </a:ext>
          </a:extLst>
        </xdr:cNvPr>
        <xdr:cNvSpPr/>
      </xdr:nvSpPr>
      <xdr:spPr>
        <a:xfrm>
          <a:off x="3176817" y="1487714"/>
          <a:ext cx="1879598" cy="114300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600" b="1" i="0" u="none" strike="noStrike">
              <a:solidFill>
                <a:srgbClr val="000000"/>
              </a:solidFill>
              <a:latin typeface="Aptos Narrow"/>
              <a:ea typeface="Calibri" panose="020F0502020204030204" pitchFamily="34" charset="0"/>
              <a:cs typeface="Calibri" panose="020F0502020204030204" pitchFamily="34" charset="0"/>
            </a:rPr>
            <a:t>ENTREGAS</a:t>
          </a:r>
          <a:endParaRPr lang="pt-BR" sz="2800" b="1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</xdr:col>
      <xdr:colOff>3655611</xdr:colOff>
      <xdr:row>2</xdr:row>
      <xdr:rowOff>167368</xdr:rowOff>
    </xdr:from>
    <xdr:to>
      <xdr:col>2</xdr:col>
      <xdr:colOff>9456510</xdr:colOff>
      <xdr:row>16</xdr:row>
      <xdr:rowOff>47625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5FCC470-5412-42D5-92F6-811586C33C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10982779</xdr:colOff>
      <xdr:row>2</xdr:row>
      <xdr:rowOff>110671</xdr:rowOff>
    </xdr:from>
    <xdr:to>
      <xdr:col>6</xdr:col>
      <xdr:colOff>261710</xdr:colOff>
      <xdr:row>20</xdr:row>
      <xdr:rowOff>13608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B6C22F0-4AA5-4F8A-AD17-EFF47645E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1115786</xdr:colOff>
      <xdr:row>9</xdr:row>
      <xdr:rowOff>36286</xdr:rowOff>
    </xdr:from>
    <xdr:to>
      <xdr:col>1</xdr:col>
      <xdr:colOff>771072</xdr:colOff>
      <xdr:row>11</xdr:row>
      <xdr:rowOff>117929</xdr:rowOff>
    </xdr:to>
    <xdr:sp macro="" textlink="CALCULOS!A2">
      <xdr:nvSpPr>
        <xdr:cNvPr id="2" name="CaixaDeTexto 1">
          <a:extLst>
            <a:ext uri="{FF2B5EF4-FFF2-40B4-BE49-F238E27FC236}">
              <a16:creationId xmlns:a16="http://schemas.microsoft.com/office/drawing/2014/main" id="{834656F1-E624-C4FA-E781-58A82348FE75}"/>
            </a:ext>
          </a:extLst>
        </xdr:cNvPr>
        <xdr:cNvSpPr txBox="1"/>
      </xdr:nvSpPr>
      <xdr:spPr>
        <a:xfrm>
          <a:off x="1115786" y="1832429"/>
          <a:ext cx="816429" cy="480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35C4A3F3-19E4-4119-B1C7-B97BAAA3A502}" type="TxLink">
            <a:rPr lang="en-US" sz="2400" b="1" i="0" u="none" strike="noStrike">
              <a:solidFill>
                <a:srgbClr val="000000"/>
              </a:solidFill>
              <a:latin typeface="Aptos Narrow"/>
            </a:rPr>
            <a:pPr algn="ctr"/>
            <a:t>4</a:t>
          </a:fld>
          <a:endParaRPr lang="pt-BR" sz="1100" b="1"/>
        </a:p>
      </xdr:txBody>
    </xdr:sp>
    <xdr:clientData/>
  </xdr:twoCellAnchor>
  <xdr:twoCellAnchor>
    <xdr:from>
      <xdr:col>2</xdr:col>
      <xdr:colOff>1222830</xdr:colOff>
      <xdr:row>9</xdr:row>
      <xdr:rowOff>43544</xdr:rowOff>
    </xdr:from>
    <xdr:to>
      <xdr:col>2</xdr:col>
      <xdr:colOff>2039259</xdr:colOff>
      <xdr:row>11</xdr:row>
      <xdr:rowOff>125187</xdr:rowOff>
    </xdr:to>
    <xdr:sp macro="" textlink="CALCULOS!B2">
      <xdr:nvSpPr>
        <xdr:cNvPr id="3" name="CaixaDeTexto 2">
          <a:extLst>
            <a:ext uri="{FF2B5EF4-FFF2-40B4-BE49-F238E27FC236}">
              <a16:creationId xmlns:a16="http://schemas.microsoft.com/office/drawing/2014/main" id="{5659FC5A-CFC4-43B2-B5FF-6AB42057D3A7}"/>
            </a:ext>
          </a:extLst>
        </xdr:cNvPr>
        <xdr:cNvSpPr txBox="1"/>
      </xdr:nvSpPr>
      <xdr:spPr>
        <a:xfrm>
          <a:off x="3708401" y="1839687"/>
          <a:ext cx="816429" cy="480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675EC110-A1F3-468A-BD52-9120B8279470}" type="TxLink">
            <a:rPr lang="en-US" sz="2400" b="1" i="0" u="none" strike="noStrike">
              <a:solidFill>
                <a:srgbClr val="000000"/>
              </a:solidFill>
              <a:latin typeface="Aptos Narrow"/>
            </a:rPr>
            <a:pPr algn="ctr"/>
            <a:t>78</a:t>
          </a:fld>
          <a:endParaRPr lang="pt-BR" sz="2400" b="1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0.39882</cdr:x>
      <cdr:y>0.33448</cdr:y>
    </cdr:from>
    <cdr:to>
      <cdr:x>0.60118</cdr:x>
      <cdr:y>0.66552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6DD811F4-7125-438E-94EF-29CA7EDB0677}"/>
            </a:ext>
          </a:extLst>
        </cdr:cNvPr>
        <cdr:cNvSpPr txBox="1"/>
      </cdr:nvSpPr>
      <cdr:spPr>
        <a:xfrm xmlns:a="http://schemas.openxmlformats.org/drawingml/2006/main">
          <a:off x="1802130" y="9239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pt-BR" sz="1100" kern="1200"/>
        </a:p>
      </cdr:txBody>
    </cdr:sp>
  </cdr:relSizeAnchor>
  <cdr:relSizeAnchor xmlns:cdr="http://schemas.openxmlformats.org/drawingml/2006/chartDrawing">
    <cdr:from>
      <cdr:x>0.79764</cdr:x>
      <cdr:y>0.53103</cdr:y>
    </cdr:from>
    <cdr:to>
      <cdr:x>1</cdr:x>
      <cdr:y>0.86207</cdr:y>
    </cdr:to>
    <cdr:sp macro="" textlink="">
      <cdr:nvSpPr>
        <cdr:cNvPr id="3" name="CaixaDeTexto 2">
          <a:extLst xmlns:a="http://schemas.openxmlformats.org/drawingml/2006/main">
            <a:ext uri="{FF2B5EF4-FFF2-40B4-BE49-F238E27FC236}">
              <a16:creationId xmlns:a16="http://schemas.microsoft.com/office/drawing/2014/main" id="{135D5A10-F6BA-E903-C442-90F06FDA30C3}"/>
            </a:ext>
          </a:extLst>
        </cdr:cNvPr>
        <cdr:cNvSpPr txBox="1"/>
      </cdr:nvSpPr>
      <cdr:spPr>
        <a:xfrm xmlns:a="http://schemas.openxmlformats.org/drawingml/2006/main">
          <a:off x="3756660" y="14668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pt-BR" sz="1100" kern="1200"/>
        </a:p>
      </cdr:txBody>
    </cdr:sp>
  </cdr:relSizeAnchor>
  <cdr:relSizeAnchor xmlns:cdr="http://schemas.openxmlformats.org/drawingml/2006/chartDrawing">
    <cdr:from>
      <cdr:x>0.36889</cdr:x>
      <cdr:y>0.31982</cdr:y>
    </cdr:from>
    <cdr:to>
      <cdr:x>0.51583</cdr:x>
      <cdr:y>0.48534</cdr:y>
    </cdr:to>
    <cdr:sp macro="" textlink="CALCULOS!$E$2">
      <cdr:nvSpPr>
        <cdr:cNvPr id="4" name="CaixaDeTexto 3">
          <a:extLst xmlns:a="http://schemas.openxmlformats.org/drawingml/2006/main">
            <a:ext uri="{FF2B5EF4-FFF2-40B4-BE49-F238E27FC236}">
              <a16:creationId xmlns:a16="http://schemas.microsoft.com/office/drawing/2014/main" id="{1FA29EC5-B249-FB01-4B60-904EAFFD1291}"/>
            </a:ext>
          </a:extLst>
        </cdr:cNvPr>
        <cdr:cNvSpPr txBox="1"/>
      </cdr:nvSpPr>
      <cdr:spPr>
        <a:xfrm xmlns:a="http://schemas.openxmlformats.org/drawingml/2006/main">
          <a:off x="3182617" y="1114484"/>
          <a:ext cx="1267720" cy="5767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71BD28E8-04C2-440D-9812-EAED3C10C2FC}" type="TxLink">
            <a:rPr lang="en-US" sz="2800" b="0" i="0" u="none" strike="noStrike" kern="120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pPr/>
            <a:t>0,00%</a:t>
          </a:fld>
          <a:endParaRPr lang="pt-BR" sz="28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251460</xdr:colOff>
      <xdr:row>5</xdr:row>
      <xdr:rowOff>41910</xdr:rowOff>
    </xdr:from>
    <xdr:to>
      <xdr:col>9</xdr:col>
      <xdr:colOff>571500</xdr:colOff>
      <xdr:row>20</xdr:row>
      <xdr:rowOff>60960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2294E25-16F7-E7CD-7AFA-26E26F597B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0.39882</cdr:x>
      <cdr:y>0.33448</cdr:y>
    </cdr:from>
    <cdr:to>
      <cdr:x>0.60118</cdr:x>
      <cdr:y>0.66552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6DD811F4-7125-438E-94EF-29CA7EDB0677}"/>
            </a:ext>
          </a:extLst>
        </cdr:cNvPr>
        <cdr:cNvSpPr txBox="1"/>
      </cdr:nvSpPr>
      <cdr:spPr>
        <a:xfrm xmlns:a="http://schemas.openxmlformats.org/drawingml/2006/main">
          <a:off x="1802130" y="9239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pt-BR" sz="1100" kern="1200"/>
        </a:p>
      </cdr:txBody>
    </cdr:sp>
  </cdr:relSizeAnchor>
  <cdr:relSizeAnchor xmlns:cdr="http://schemas.openxmlformats.org/drawingml/2006/chartDrawing">
    <cdr:from>
      <cdr:x>0.79764</cdr:x>
      <cdr:y>0.53103</cdr:y>
    </cdr:from>
    <cdr:to>
      <cdr:x>1</cdr:x>
      <cdr:y>0.86207</cdr:y>
    </cdr:to>
    <cdr:sp macro="" textlink="">
      <cdr:nvSpPr>
        <cdr:cNvPr id="3" name="CaixaDeTexto 2">
          <a:extLst xmlns:a="http://schemas.openxmlformats.org/drawingml/2006/main">
            <a:ext uri="{FF2B5EF4-FFF2-40B4-BE49-F238E27FC236}">
              <a16:creationId xmlns:a16="http://schemas.microsoft.com/office/drawing/2014/main" id="{135D5A10-F6BA-E903-C442-90F06FDA30C3}"/>
            </a:ext>
          </a:extLst>
        </cdr:cNvPr>
        <cdr:cNvSpPr txBox="1"/>
      </cdr:nvSpPr>
      <cdr:spPr>
        <a:xfrm xmlns:a="http://schemas.openxmlformats.org/drawingml/2006/main">
          <a:off x="3756660" y="14668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pt-BR" sz="1100" kern="1200"/>
        </a:p>
      </cdr:txBody>
    </cdr:sp>
  </cdr:relSizeAnchor>
  <cdr:relSizeAnchor xmlns:cdr="http://schemas.openxmlformats.org/drawingml/2006/chartDrawing">
    <cdr:from>
      <cdr:x>0.43676</cdr:x>
      <cdr:y>0.40138</cdr:y>
    </cdr:from>
    <cdr:to>
      <cdr:x>0.7285</cdr:x>
      <cdr:y>0.5669</cdr:y>
    </cdr:to>
    <cdr:sp macro="" textlink="CALCULOS!$E$2">
      <cdr:nvSpPr>
        <cdr:cNvPr id="4" name="CaixaDeTexto 3">
          <a:extLst xmlns:a="http://schemas.openxmlformats.org/drawingml/2006/main">
            <a:ext uri="{FF2B5EF4-FFF2-40B4-BE49-F238E27FC236}">
              <a16:creationId xmlns:a16="http://schemas.microsoft.com/office/drawing/2014/main" id="{1FA29EC5-B249-FB01-4B60-904EAFFD1291}"/>
            </a:ext>
          </a:extLst>
        </cdr:cNvPr>
        <cdr:cNvSpPr txBox="1"/>
      </cdr:nvSpPr>
      <cdr:spPr>
        <a:xfrm xmlns:a="http://schemas.openxmlformats.org/drawingml/2006/main">
          <a:off x="1973580" y="1108710"/>
          <a:ext cx="1318260" cy="457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71BD28E8-04C2-440D-9812-EAED3C10C2FC}" type="TxLink">
            <a:rPr lang="en-US" sz="1100" b="0" i="0" u="none" strike="noStrike" kern="1200">
              <a:solidFill>
                <a:srgbClr val="000000"/>
              </a:solidFill>
              <a:latin typeface="Aptos Narrow"/>
            </a:rPr>
            <a:pPr/>
            <a:t>0,00%</a:t>
          </a:fld>
          <a:endParaRPr lang="pt-BR" sz="1100" kern="1200"/>
        </a:p>
      </cdr:txBody>
    </cdr:sp>
  </cdr:relSizeAnchor>
</c:userShape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49D8F-6D88-4E63-959D-C294F1E92143}">
  <dimension ref="A1:F100"/>
  <sheetViews>
    <sheetView tabSelected="1" zoomScale="55" zoomScaleNormal="55" workbookViewId="0">
      <selection activeCell="C84" sqref="C84"/>
    </sheetView>
  </sheetViews>
  <sheetFormatPr defaultColWidth="8.90625" defaultRowHeight="16" x14ac:dyDescent="0.35"/>
  <cols>
    <col min="1" max="1" width="26.90625" style="4" customWidth="1"/>
    <col min="2" max="2" width="13.81640625" style="4" customWidth="1"/>
    <col min="3" max="3" width="173.1796875" style="3" customWidth="1"/>
    <col min="4" max="5" width="9.6328125" style="5" bestFit="1" customWidth="1"/>
    <col min="6" max="6" width="61.81640625" style="3" bestFit="1" customWidth="1"/>
    <col min="7" max="16384" width="8.90625" style="3"/>
  </cols>
  <sheetData>
    <row r="1" spans="3:3" x14ac:dyDescent="0.35">
      <c r="C1" s="2"/>
    </row>
    <row r="20" spans="1:6" ht="18.5" x14ac:dyDescent="0.35">
      <c r="A20" s="10" t="s">
        <v>0</v>
      </c>
      <c r="B20" s="11" t="s">
        <v>1</v>
      </c>
      <c r="C20" s="12" t="s">
        <v>2</v>
      </c>
      <c r="D20" s="13">
        <v>2026</v>
      </c>
      <c r="E20" s="13">
        <v>2027</v>
      </c>
      <c r="F20" s="12" t="s">
        <v>22</v>
      </c>
    </row>
    <row r="21" spans="1:6" ht="21" x14ac:dyDescent="0.5">
      <c r="A21" s="14" t="s">
        <v>31</v>
      </c>
      <c r="B21" s="14" t="s">
        <v>3</v>
      </c>
      <c r="C21" s="14" t="s">
        <v>87</v>
      </c>
      <c r="D21" s="14" t="s">
        <v>7</v>
      </c>
      <c r="E21" s="14" t="s">
        <v>7</v>
      </c>
      <c r="F21" s="6"/>
    </row>
    <row r="22" spans="1:6" ht="21" x14ac:dyDescent="0.5">
      <c r="A22" s="14" t="s">
        <v>31</v>
      </c>
      <c r="B22" s="14" t="s">
        <v>9</v>
      </c>
      <c r="C22" s="14" t="s">
        <v>40</v>
      </c>
      <c r="D22" s="14"/>
      <c r="E22" s="14" t="s">
        <v>7</v>
      </c>
      <c r="F22" s="6"/>
    </row>
    <row r="23" spans="1:6" ht="21" x14ac:dyDescent="0.5">
      <c r="A23" s="14" t="s">
        <v>31</v>
      </c>
      <c r="B23" s="14" t="s">
        <v>8</v>
      </c>
      <c r="C23" s="14" t="s">
        <v>62</v>
      </c>
      <c r="D23" s="14" t="s">
        <v>7</v>
      </c>
      <c r="E23" s="14" t="s">
        <v>7</v>
      </c>
      <c r="F23" s="6"/>
    </row>
    <row r="24" spans="1:6" ht="21" x14ac:dyDescent="0.5">
      <c r="A24" s="14" t="s">
        <v>31</v>
      </c>
      <c r="B24" s="14" t="s">
        <v>8</v>
      </c>
      <c r="C24" s="14" t="s">
        <v>63</v>
      </c>
      <c r="D24" s="14" t="s">
        <v>7</v>
      </c>
      <c r="E24" s="14" t="s">
        <v>7</v>
      </c>
      <c r="F24" s="6"/>
    </row>
    <row r="25" spans="1:6" ht="21" x14ac:dyDescent="0.5">
      <c r="A25" s="14" t="s">
        <v>31</v>
      </c>
      <c r="B25" s="14" t="s">
        <v>8</v>
      </c>
      <c r="C25" s="14" t="s">
        <v>64</v>
      </c>
      <c r="D25" s="14" t="s">
        <v>7</v>
      </c>
      <c r="E25" s="14" t="s">
        <v>7</v>
      </c>
      <c r="F25" s="6"/>
    </row>
    <row r="26" spans="1:6" ht="21" x14ac:dyDescent="0.5">
      <c r="A26" s="14" t="s">
        <v>31</v>
      </c>
      <c r="B26" s="14" t="s">
        <v>8</v>
      </c>
      <c r="C26" s="14" t="s">
        <v>65</v>
      </c>
      <c r="D26" s="14" t="s">
        <v>7</v>
      </c>
      <c r="E26" s="14" t="s">
        <v>7</v>
      </c>
      <c r="F26" s="6"/>
    </row>
    <row r="27" spans="1:6" ht="21" x14ac:dyDescent="0.5">
      <c r="A27" s="14" t="s">
        <v>31</v>
      </c>
      <c r="B27" s="14" t="s">
        <v>8</v>
      </c>
      <c r="C27" s="14" t="s">
        <v>66</v>
      </c>
      <c r="D27" s="14" t="s">
        <v>7</v>
      </c>
      <c r="E27" s="14" t="s">
        <v>7</v>
      </c>
      <c r="F27" s="6"/>
    </row>
    <row r="28" spans="1:6" ht="42" x14ac:dyDescent="0.5">
      <c r="A28" s="14" t="s">
        <v>73</v>
      </c>
      <c r="B28" s="14" t="s">
        <v>8</v>
      </c>
      <c r="C28" s="15" t="s">
        <v>43</v>
      </c>
      <c r="D28" s="14" t="s">
        <v>7</v>
      </c>
      <c r="E28" s="14" t="s">
        <v>7</v>
      </c>
      <c r="F28" s="6"/>
    </row>
    <row r="29" spans="1:6" ht="21" x14ac:dyDescent="0.5">
      <c r="A29" s="14" t="s">
        <v>73</v>
      </c>
      <c r="B29" s="14" t="s">
        <v>8</v>
      </c>
      <c r="C29" s="14" t="s">
        <v>88</v>
      </c>
      <c r="D29" s="14" t="s">
        <v>7</v>
      </c>
      <c r="E29" s="14" t="s">
        <v>7</v>
      </c>
      <c r="F29" s="6"/>
    </row>
    <row r="30" spans="1:6" ht="21" x14ac:dyDescent="0.5">
      <c r="A30" s="14" t="s">
        <v>73</v>
      </c>
      <c r="B30" s="14" t="s">
        <v>8</v>
      </c>
      <c r="C30" s="14" t="s">
        <v>44</v>
      </c>
      <c r="D30" s="14" t="s">
        <v>7</v>
      </c>
      <c r="E30" s="14" t="s">
        <v>7</v>
      </c>
      <c r="F30" s="6"/>
    </row>
    <row r="31" spans="1:6" ht="21" x14ac:dyDescent="0.5">
      <c r="A31" s="14" t="s">
        <v>73</v>
      </c>
      <c r="B31" s="14" t="s">
        <v>8</v>
      </c>
      <c r="C31" s="14" t="s">
        <v>52</v>
      </c>
      <c r="D31" s="14" t="s">
        <v>7</v>
      </c>
      <c r="E31" s="14"/>
      <c r="F31" s="6"/>
    </row>
    <row r="32" spans="1:6" ht="21" x14ac:dyDescent="0.5">
      <c r="A32" s="14" t="s">
        <v>73</v>
      </c>
      <c r="B32" s="14" t="s">
        <v>8</v>
      </c>
      <c r="C32" s="14" t="s">
        <v>55</v>
      </c>
      <c r="D32" s="14" t="s">
        <v>7</v>
      </c>
      <c r="E32" s="14" t="s">
        <v>7</v>
      </c>
      <c r="F32" s="6"/>
    </row>
    <row r="33" spans="1:6" ht="21" x14ac:dyDescent="0.5">
      <c r="A33" s="14" t="s">
        <v>73</v>
      </c>
      <c r="B33" s="14" t="s">
        <v>8</v>
      </c>
      <c r="C33" s="14" t="s">
        <v>58</v>
      </c>
      <c r="D33" s="14" t="s">
        <v>7</v>
      </c>
      <c r="E33" s="14" t="s">
        <v>7</v>
      </c>
      <c r="F33" s="6"/>
    </row>
    <row r="34" spans="1:6" ht="21" x14ac:dyDescent="0.5">
      <c r="A34" s="14" t="s">
        <v>73</v>
      </c>
      <c r="B34" s="14" t="s">
        <v>8</v>
      </c>
      <c r="C34" s="14" t="s">
        <v>59</v>
      </c>
      <c r="D34" s="14" t="s">
        <v>7</v>
      </c>
      <c r="E34" s="14" t="s">
        <v>7</v>
      </c>
      <c r="F34" s="6"/>
    </row>
    <row r="35" spans="1:6" ht="21" x14ac:dyDescent="0.5">
      <c r="A35" s="14" t="s">
        <v>73</v>
      </c>
      <c r="B35" s="14" t="s">
        <v>8</v>
      </c>
      <c r="C35" s="14" t="s">
        <v>59</v>
      </c>
      <c r="D35" s="14" t="s">
        <v>7</v>
      </c>
      <c r="E35" s="14" t="s">
        <v>7</v>
      </c>
      <c r="F35" s="6"/>
    </row>
    <row r="36" spans="1:6" ht="21" x14ac:dyDescent="0.5">
      <c r="A36" s="14" t="s">
        <v>73</v>
      </c>
      <c r="B36" s="14" t="s">
        <v>8</v>
      </c>
      <c r="C36" s="14" t="s">
        <v>67</v>
      </c>
      <c r="D36" s="14" t="s">
        <v>7</v>
      </c>
      <c r="E36" s="14" t="s">
        <v>7</v>
      </c>
      <c r="F36" s="6"/>
    </row>
    <row r="37" spans="1:6" ht="21" x14ac:dyDescent="0.5">
      <c r="A37" s="14" t="s">
        <v>73</v>
      </c>
      <c r="B37" s="14" t="s">
        <v>8</v>
      </c>
      <c r="C37" s="14" t="s">
        <v>68</v>
      </c>
      <c r="D37" s="14" t="s">
        <v>7</v>
      </c>
      <c r="E37" s="14"/>
      <c r="F37" s="6"/>
    </row>
    <row r="38" spans="1:6" ht="21" x14ac:dyDescent="0.5">
      <c r="A38" s="14" t="s">
        <v>73</v>
      </c>
      <c r="B38" s="14" t="s">
        <v>8</v>
      </c>
      <c r="C38" s="14" t="s">
        <v>69</v>
      </c>
      <c r="D38" s="14" t="s">
        <v>7</v>
      </c>
      <c r="E38" s="14" t="s">
        <v>7</v>
      </c>
      <c r="F38" s="6"/>
    </row>
    <row r="39" spans="1:6" ht="21" x14ac:dyDescent="0.5">
      <c r="A39" s="14" t="s">
        <v>73</v>
      </c>
      <c r="B39" s="14" t="s">
        <v>8</v>
      </c>
      <c r="C39" s="14" t="s">
        <v>71</v>
      </c>
      <c r="D39" s="14" t="s">
        <v>7</v>
      </c>
      <c r="E39" s="14" t="s">
        <v>7</v>
      </c>
      <c r="F39" s="6"/>
    </row>
    <row r="40" spans="1:6" ht="21" x14ac:dyDescent="0.5">
      <c r="A40" s="14" t="s">
        <v>73</v>
      </c>
      <c r="B40" s="14" t="s">
        <v>8</v>
      </c>
      <c r="C40" s="14" t="s">
        <v>72</v>
      </c>
      <c r="D40" s="14"/>
      <c r="E40" s="14" t="s">
        <v>7</v>
      </c>
      <c r="F40" s="6"/>
    </row>
    <row r="41" spans="1:6" ht="42" x14ac:dyDescent="0.5">
      <c r="A41" s="14" t="s">
        <v>73</v>
      </c>
      <c r="B41" s="14" t="s">
        <v>6</v>
      </c>
      <c r="C41" s="15" t="s">
        <v>83</v>
      </c>
      <c r="D41" s="14" t="s">
        <v>7</v>
      </c>
      <c r="E41" s="14"/>
      <c r="F41" s="6"/>
    </row>
    <row r="42" spans="1:6" ht="21" x14ac:dyDescent="0.5">
      <c r="A42" s="14" t="s">
        <v>73</v>
      </c>
      <c r="B42" s="14" t="s">
        <v>74</v>
      </c>
      <c r="C42" s="14" t="s">
        <v>90</v>
      </c>
      <c r="D42" s="14" t="s">
        <v>7</v>
      </c>
      <c r="E42" s="14" t="s">
        <v>7</v>
      </c>
      <c r="F42" s="6"/>
    </row>
    <row r="43" spans="1:6" ht="21" x14ac:dyDescent="0.5">
      <c r="A43" s="14" t="s">
        <v>73</v>
      </c>
      <c r="B43" s="14" t="s">
        <v>74</v>
      </c>
      <c r="C43" s="14" t="s">
        <v>91</v>
      </c>
      <c r="D43" s="14" t="s">
        <v>7</v>
      </c>
      <c r="E43" s="14"/>
      <c r="F43" s="6"/>
    </row>
    <row r="44" spans="1:6" ht="21" x14ac:dyDescent="0.5">
      <c r="A44" s="14" t="s">
        <v>73</v>
      </c>
      <c r="B44" s="14" t="s">
        <v>74</v>
      </c>
      <c r="C44" s="14" t="s">
        <v>92</v>
      </c>
      <c r="D44" s="14" t="s">
        <v>7</v>
      </c>
      <c r="E44" s="14" t="s">
        <v>7</v>
      </c>
      <c r="F44" s="6"/>
    </row>
    <row r="45" spans="1:6" ht="21" x14ac:dyDescent="0.5">
      <c r="A45" s="14" t="s">
        <v>73</v>
      </c>
      <c r="B45" s="14" t="s">
        <v>74</v>
      </c>
      <c r="C45" s="14" t="s">
        <v>94</v>
      </c>
      <c r="D45" s="14" t="s">
        <v>7</v>
      </c>
      <c r="E45" s="14"/>
      <c r="F45" s="6"/>
    </row>
    <row r="46" spans="1:6" ht="21" x14ac:dyDescent="0.5">
      <c r="A46" s="14" t="s">
        <v>73</v>
      </c>
      <c r="B46" s="14" t="s">
        <v>74</v>
      </c>
      <c r="C46" s="14" t="s">
        <v>93</v>
      </c>
      <c r="D46" s="14" t="s">
        <v>7</v>
      </c>
      <c r="E46" s="14"/>
      <c r="F46" s="6"/>
    </row>
    <row r="47" spans="1:6" ht="21" x14ac:dyDescent="0.5">
      <c r="A47" s="14" t="s">
        <v>21</v>
      </c>
      <c r="B47" s="14" t="s">
        <v>19</v>
      </c>
      <c r="C47" s="14" t="s">
        <v>86</v>
      </c>
      <c r="D47" s="14" t="s">
        <v>7</v>
      </c>
      <c r="E47" s="14" t="s">
        <v>7</v>
      </c>
      <c r="F47" s="6"/>
    </row>
    <row r="48" spans="1:6" ht="21" x14ac:dyDescent="0.5">
      <c r="A48" s="14" t="s">
        <v>21</v>
      </c>
      <c r="B48" s="14" t="s">
        <v>19</v>
      </c>
      <c r="C48" s="14" t="s">
        <v>18</v>
      </c>
      <c r="D48" s="14" t="s">
        <v>7</v>
      </c>
      <c r="E48" s="14"/>
      <c r="F48" s="6"/>
    </row>
    <row r="49" spans="1:6" ht="21" x14ac:dyDescent="0.5">
      <c r="A49" s="14" t="s">
        <v>21</v>
      </c>
      <c r="B49" s="14" t="s">
        <v>19</v>
      </c>
      <c r="C49" s="14" t="s">
        <v>89</v>
      </c>
      <c r="D49" s="14" t="s">
        <v>7</v>
      </c>
      <c r="E49" s="14"/>
      <c r="F49" s="6"/>
    </row>
    <row r="50" spans="1:6" ht="21" x14ac:dyDescent="0.5">
      <c r="A50" s="14" t="s">
        <v>21</v>
      </c>
      <c r="B50" s="14" t="s">
        <v>9</v>
      </c>
      <c r="C50" s="14" t="s">
        <v>37</v>
      </c>
      <c r="D50" s="14" t="s">
        <v>7</v>
      </c>
      <c r="E50" s="14"/>
      <c r="F50" s="6"/>
    </row>
    <row r="51" spans="1:6" ht="21" x14ac:dyDescent="0.5">
      <c r="A51" s="14" t="s">
        <v>21</v>
      </c>
      <c r="B51" s="14" t="s">
        <v>9</v>
      </c>
      <c r="C51" s="14" t="s">
        <v>38</v>
      </c>
      <c r="D51" s="14" t="s">
        <v>7</v>
      </c>
      <c r="E51" s="14" t="s">
        <v>7</v>
      </c>
      <c r="F51" s="6"/>
    </row>
    <row r="52" spans="1:6" ht="21" x14ac:dyDescent="0.5">
      <c r="A52" s="14" t="s">
        <v>21</v>
      </c>
      <c r="B52" s="14" t="s">
        <v>9</v>
      </c>
      <c r="C52" s="14" t="s">
        <v>39</v>
      </c>
      <c r="D52" s="14" t="s">
        <v>7</v>
      </c>
      <c r="E52" s="14" t="s">
        <v>7</v>
      </c>
      <c r="F52" s="6"/>
    </row>
    <row r="53" spans="1:6" ht="21" x14ac:dyDescent="0.5">
      <c r="A53" s="14" t="s">
        <v>21</v>
      </c>
      <c r="B53" s="14" t="s">
        <v>9</v>
      </c>
      <c r="C53" s="14" t="s">
        <v>42</v>
      </c>
      <c r="D53" s="14"/>
      <c r="E53" s="14" t="s">
        <v>7</v>
      </c>
      <c r="F53" s="6"/>
    </row>
    <row r="54" spans="1:6" ht="21" x14ac:dyDescent="0.5">
      <c r="A54" s="14" t="s">
        <v>21</v>
      </c>
      <c r="B54" s="14" t="s">
        <v>9</v>
      </c>
      <c r="C54" s="14" t="s">
        <v>41</v>
      </c>
      <c r="D54" s="14" t="s">
        <v>7</v>
      </c>
      <c r="E54" s="14"/>
      <c r="F54" s="6"/>
    </row>
    <row r="55" spans="1:6" ht="21" x14ac:dyDescent="0.5">
      <c r="A55" s="14" t="s">
        <v>21</v>
      </c>
      <c r="B55" s="14" t="s">
        <v>8</v>
      </c>
      <c r="C55" s="14" t="s">
        <v>45</v>
      </c>
      <c r="D55" s="14"/>
      <c r="E55" s="14" t="s">
        <v>7</v>
      </c>
      <c r="F55" s="6"/>
    </row>
    <row r="56" spans="1:6" ht="21" x14ac:dyDescent="0.5">
      <c r="A56" s="14" t="s">
        <v>21</v>
      </c>
      <c r="B56" s="14" t="s">
        <v>8</v>
      </c>
      <c r="C56" s="14" t="s">
        <v>48</v>
      </c>
      <c r="D56" s="14" t="s">
        <v>7</v>
      </c>
      <c r="E56" s="14" t="s">
        <v>7</v>
      </c>
      <c r="F56" s="6"/>
    </row>
    <row r="57" spans="1:6" ht="21" x14ac:dyDescent="0.5">
      <c r="A57" s="14" t="s">
        <v>21</v>
      </c>
      <c r="B57" s="14" t="s">
        <v>8</v>
      </c>
      <c r="C57" s="14" t="s">
        <v>61</v>
      </c>
      <c r="D57" s="14" t="s">
        <v>4</v>
      </c>
      <c r="E57" s="14" t="s">
        <v>7</v>
      </c>
      <c r="F57" s="6"/>
    </row>
    <row r="58" spans="1:6" ht="21" x14ac:dyDescent="0.5">
      <c r="A58" s="14" t="s">
        <v>21</v>
      </c>
      <c r="B58" s="14" t="s">
        <v>10</v>
      </c>
      <c r="C58" s="14" t="s">
        <v>75</v>
      </c>
      <c r="D58" s="14" t="s">
        <v>7</v>
      </c>
      <c r="E58" s="14" t="s">
        <v>7</v>
      </c>
      <c r="F58" s="6"/>
    </row>
    <row r="59" spans="1:6" ht="21" x14ac:dyDescent="0.5">
      <c r="A59" s="14" t="s">
        <v>21</v>
      </c>
      <c r="B59" s="14" t="s">
        <v>77</v>
      </c>
      <c r="C59" s="14" t="s">
        <v>76</v>
      </c>
      <c r="D59" s="14" t="s">
        <v>7</v>
      </c>
      <c r="E59" s="14"/>
      <c r="F59" s="6"/>
    </row>
    <row r="60" spans="1:6" ht="21" x14ac:dyDescent="0.5">
      <c r="A60" s="14" t="s">
        <v>21</v>
      </c>
      <c r="B60" s="14" t="s">
        <v>6</v>
      </c>
      <c r="C60" s="14" t="s">
        <v>79</v>
      </c>
      <c r="D60" s="14" t="s">
        <v>7</v>
      </c>
      <c r="E60" s="14" t="s">
        <v>7</v>
      </c>
      <c r="F60" s="6"/>
    </row>
    <row r="61" spans="1:6" ht="21" x14ac:dyDescent="0.5">
      <c r="A61" s="14" t="s">
        <v>21</v>
      </c>
      <c r="B61" s="14" t="s">
        <v>6</v>
      </c>
      <c r="C61" s="14" t="s">
        <v>80</v>
      </c>
      <c r="D61" s="14" t="s">
        <v>7</v>
      </c>
      <c r="E61" s="14"/>
      <c r="F61" s="6"/>
    </row>
    <row r="62" spans="1:6" ht="21" x14ac:dyDescent="0.5">
      <c r="A62" s="14" t="s">
        <v>21</v>
      </c>
      <c r="B62" s="14" t="s">
        <v>6</v>
      </c>
      <c r="C62" s="14" t="s">
        <v>81</v>
      </c>
      <c r="D62" s="14" t="s">
        <v>7</v>
      </c>
      <c r="E62" s="14" t="s">
        <v>7</v>
      </c>
      <c r="F62" s="6"/>
    </row>
    <row r="63" spans="1:6" ht="21" x14ac:dyDescent="0.5">
      <c r="A63" s="14" t="s">
        <v>21</v>
      </c>
      <c r="B63" s="14" t="s">
        <v>6</v>
      </c>
      <c r="C63" s="14" t="s">
        <v>82</v>
      </c>
      <c r="D63" s="14" t="s">
        <v>7</v>
      </c>
      <c r="E63" s="14"/>
      <c r="F63" s="6"/>
    </row>
    <row r="64" spans="1:6" ht="21" x14ac:dyDescent="0.5">
      <c r="A64" s="14" t="s">
        <v>21</v>
      </c>
      <c r="B64" s="14" t="s">
        <v>6</v>
      </c>
      <c r="C64" s="14" t="s">
        <v>84</v>
      </c>
      <c r="D64" s="14" t="s">
        <v>7</v>
      </c>
      <c r="E64" s="14"/>
      <c r="F64" s="6"/>
    </row>
    <row r="65" spans="1:6" ht="21" x14ac:dyDescent="0.5">
      <c r="A65" s="14" t="s">
        <v>21</v>
      </c>
      <c r="B65" s="14" t="s">
        <v>6</v>
      </c>
      <c r="C65" s="14" t="s">
        <v>85</v>
      </c>
      <c r="D65" s="14" t="s">
        <v>7</v>
      </c>
      <c r="E65" s="14"/>
      <c r="F65" s="6"/>
    </row>
    <row r="66" spans="1:6" ht="21" x14ac:dyDescent="0.5">
      <c r="A66" s="14" t="s">
        <v>20</v>
      </c>
      <c r="B66" s="14" t="s">
        <v>3</v>
      </c>
      <c r="C66" s="14" t="s">
        <v>25</v>
      </c>
      <c r="D66" s="14" t="s">
        <v>7</v>
      </c>
      <c r="E66" s="14"/>
      <c r="F66" s="6"/>
    </row>
    <row r="67" spans="1:6" ht="21" x14ac:dyDescent="0.5">
      <c r="A67" s="14" t="s">
        <v>20</v>
      </c>
      <c r="B67" s="14" t="s">
        <v>3</v>
      </c>
      <c r="C67" s="14" t="s">
        <v>28</v>
      </c>
      <c r="D67" s="14" t="s">
        <v>7</v>
      </c>
      <c r="E67" s="14"/>
      <c r="F67" s="6"/>
    </row>
    <row r="68" spans="1:6" ht="21" x14ac:dyDescent="0.5">
      <c r="A68" s="14" t="s">
        <v>20</v>
      </c>
      <c r="B68" s="14" t="s">
        <v>3</v>
      </c>
      <c r="C68" s="14" t="s">
        <v>36</v>
      </c>
      <c r="D68" s="14" t="s">
        <v>7</v>
      </c>
      <c r="E68" s="14"/>
      <c r="F68" s="6"/>
    </row>
    <row r="69" spans="1:6" ht="21" x14ac:dyDescent="0.5">
      <c r="A69" s="14" t="s">
        <v>20</v>
      </c>
      <c r="B69" s="14" t="s">
        <v>3</v>
      </c>
      <c r="C69" s="14" t="s">
        <v>34</v>
      </c>
      <c r="D69" s="14" t="s">
        <v>7</v>
      </c>
      <c r="E69" s="14"/>
      <c r="F69" s="6"/>
    </row>
    <row r="70" spans="1:6" ht="21" x14ac:dyDescent="0.5">
      <c r="A70" s="14" t="s">
        <v>20</v>
      </c>
      <c r="B70" s="14" t="s">
        <v>3</v>
      </c>
      <c r="C70" s="14" t="s">
        <v>35</v>
      </c>
      <c r="D70" s="14" t="s">
        <v>7</v>
      </c>
      <c r="E70" s="14"/>
      <c r="F70" s="6"/>
    </row>
    <row r="71" spans="1:6" ht="21" x14ac:dyDescent="0.5">
      <c r="A71" s="14" t="s">
        <v>20</v>
      </c>
      <c r="B71" s="14" t="s">
        <v>3</v>
      </c>
      <c r="C71" s="14" t="s">
        <v>5</v>
      </c>
      <c r="D71" s="14"/>
      <c r="E71" s="14" t="s">
        <v>7</v>
      </c>
      <c r="F71" s="6"/>
    </row>
    <row r="72" spans="1:6" ht="21" x14ac:dyDescent="0.5">
      <c r="A72" s="14" t="s">
        <v>20</v>
      </c>
      <c r="B72" s="14" t="s">
        <v>3</v>
      </c>
      <c r="C72" s="14" t="s">
        <v>26</v>
      </c>
      <c r="D72" s="14" t="s">
        <v>7</v>
      </c>
      <c r="E72" s="14"/>
      <c r="F72" s="6"/>
    </row>
    <row r="73" spans="1:6" ht="21" x14ac:dyDescent="0.5">
      <c r="A73" s="14" t="s">
        <v>20</v>
      </c>
      <c r="B73" s="14" t="s">
        <v>3</v>
      </c>
      <c r="C73" s="14" t="s">
        <v>27</v>
      </c>
      <c r="D73" s="14" t="s">
        <v>7</v>
      </c>
      <c r="E73" s="14"/>
      <c r="F73" s="6"/>
    </row>
    <row r="74" spans="1:6" ht="21" x14ac:dyDescent="0.5">
      <c r="A74" s="14" t="s">
        <v>20</v>
      </c>
      <c r="B74" s="14" t="s">
        <v>3</v>
      </c>
      <c r="C74" s="14" t="s">
        <v>29</v>
      </c>
      <c r="D74" s="14" t="s">
        <v>7</v>
      </c>
      <c r="E74" s="14" t="s">
        <v>7</v>
      </c>
      <c r="F74" s="6"/>
    </row>
    <row r="75" spans="1:6" ht="21" x14ac:dyDescent="0.5">
      <c r="A75" s="14" t="s">
        <v>20</v>
      </c>
      <c r="B75" s="14" t="s">
        <v>3</v>
      </c>
      <c r="C75" s="14" t="s">
        <v>30</v>
      </c>
      <c r="D75" s="14" t="s">
        <v>7</v>
      </c>
      <c r="E75" s="14" t="s">
        <v>7</v>
      </c>
      <c r="F75" s="6"/>
    </row>
    <row r="76" spans="1:6" ht="21" x14ac:dyDescent="0.5">
      <c r="A76" s="14" t="s">
        <v>20</v>
      </c>
      <c r="B76" s="14" t="s">
        <v>3</v>
      </c>
      <c r="C76" s="14" t="s">
        <v>32</v>
      </c>
      <c r="D76" s="14" t="s">
        <v>7</v>
      </c>
      <c r="E76" s="14"/>
      <c r="F76" s="6"/>
    </row>
    <row r="77" spans="1:6" ht="21" x14ac:dyDescent="0.5">
      <c r="A77" s="14" t="s">
        <v>20</v>
      </c>
      <c r="B77" s="14" t="s">
        <v>3</v>
      </c>
      <c r="C77" s="14" t="s">
        <v>33</v>
      </c>
      <c r="D77" s="14" t="s">
        <v>7</v>
      </c>
      <c r="E77" s="14"/>
      <c r="F77" s="6"/>
    </row>
    <row r="78" spans="1:6" ht="21" x14ac:dyDescent="0.5">
      <c r="A78" s="14" t="s">
        <v>20</v>
      </c>
      <c r="B78" s="14" t="s">
        <v>8</v>
      </c>
      <c r="C78" s="14" t="s">
        <v>46</v>
      </c>
      <c r="D78" s="14" t="s">
        <v>7</v>
      </c>
      <c r="E78" s="14"/>
      <c r="F78" s="6"/>
    </row>
    <row r="79" spans="1:6" ht="21" x14ac:dyDescent="0.5">
      <c r="A79" s="14" t="s">
        <v>20</v>
      </c>
      <c r="B79" s="14" t="s">
        <v>8</v>
      </c>
      <c r="C79" s="14" t="s">
        <v>47</v>
      </c>
      <c r="D79" s="14" t="s">
        <v>7</v>
      </c>
      <c r="E79" s="14"/>
      <c r="F79" s="6"/>
    </row>
    <row r="80" spans="1:6" ht="21" x14ac:dyDescent="0.5">
      <c r="A80" s="14" t="s">
        <v>20</v>
      </c>
      <c r="B80" s="14" t="s">
        <v>8</v>
      </c>
      <c r="C80" s="14" t="s">
        <v>49</v>
      </c>
      <c r="D80" s="14" t="s">
        <v>7</v>
      </c>
      <c r="E80" s="14"/>
      <c r="F80" s="6"/>
    </row>
    <row r="81" spans="1:6" ht="63" x14ac:dyDescent="0.5">
      <c r="A81" s="14" t="s">
        <v>20</v>
      </c>
      <c r="B81" s="14" t="s">
        <v>8</v>
      </c>
      <c r="C81" s="15" t="s">
        <v>50</v>
      </c>
      <c r="D81" s="14" t="s">
        <v>7</v>
      </c>
      <c r="E81" s="14" t="s">
        <v>7</v>
      </c>
      <c r="F81" s="6"/>
    </row>
    <row r="82" spans="1:6" ht="42" x14ac:dyDescent="0.5">
      <c r="A82" s="14" t="s">
        <v>20</v>
      </c>
      <c r="B82" s="14" t="s">
        <v>8</v>
      </c>
      <c r="C82" s="15" t="s">
        <v>51</v>
      </c>
      <c r="D82" s="14" t="s">
        <v>7</v>
      </c>
      <c r="E82" s="14" t="s">
        <v>7</v>
      </c>
      <c r="F82" s="6"/>
    </row>
    <row r="83" spans="1:6" ht="21" x14ac:dyDescent="0.5">
      <c r="A83" s="14" t="s">
        <v>20</v>
      </c>
      <c r="B83" s="14" t="s">
        <v>8</v>
      </c>
      <c r="C83" s="14" t="s">
        <v>53</v>
      </c>
      <c r="D83" s="14" t="s">
        <v>7</v>
      </c>
      <c r="E83" s="14" t="s">
        <v>7</v>
      </c>
      <c r="F83" s="6"/>
    </row>
    <row r="84" spans="1:6" ht="42" x14ac:dyDescent="0.5">
      <c r="A84" s="14" t="s">
        <v>20</v>
      </c>
      <c r="B84" s="14" t="s">
        <v>8</v>
      </c>
      <c r="C84" s="15" t="s">
        <v>54</v>
      </c>
      <c r="D84" s="14" t="s">
        <v>7</v>
      </c>
      <c r="E84" s="14"/>
      <c r="F84" s="6"/>
    </row>
    <row r="85" spans="1:6" ht="21" x14ac:dyDescent="0.5">
      <c r="A85" s="14" t="s">
        <v>20</v>
      </c>
      <c r="B85" s="14" t="s">
        <v>8</v>
      </c>
      <c r="C85" s="14" t="s">
        <v>56</v>
      </c>
      <c r="D85" s="14" t="s">
        <v>7</v>
      </c>
      <c r="E85" s="14" t="s">
        <v>7</v>
      </c>
      <c r="F85" s="6"/>
    </row>
    <row r="86" spans="1:6" ht="21" x14ac:dyDescent="0.5">
      <c r="A86" s="14" t="s">
        <v>20</v>
      </c>
      <c r="B86" s="14" t="s">
        <v>8</v>
      </c>
      <c r="C86" s="14" t="s">
        <v>57</v>
      </c>
      <c r="D86" s="14" t="s">
        <v>7</v>
      </c>
      <c r="E86" s="14" t="s">
        <v>7</v>
      </c>
      <c r="F86" s="6"/>
    </row>
    <row r="87" spans="1:6" ht="21" x14ac:dyDescent="0.5">
      <c r="A87" s="14" t="s">
        <v>20</v>
      </c>
      <c r="B87" s="14" t="s">
        <v>8</v>
      </c>
      <c r="C87" s="14" t="s">
        <v>60</v>
      </c>
      <c r="D87" s="14" t="s">
        <v>7</v>
      </c>
      <c r="E87" s="14" t="s">
        <v>7</v>
      </c>
      <c r="F87" s="6"/>
    </row>
    <row r="88" spans="1:6" ht="21" x14ac:dyDescent="0.5">
      <c r="A88" s="14" t="s">
        <v>20</v>
      </c>
      <c r="B88" s="14" t="s">
        <v>8</v>
      </c>
      <c r="C88" s="14" t="s">
        <v>95</v>
      </c>
      <c r="D88" s="14" t="s">
        <v>7</v>
      </c>
      <c r="E88" s="14" t="s">
        <v>7</v>
      </c>
      <c r="F88" s="6"/>
    </row>
    <row r="89" spans="1:6" ht="21" x14ac:dyDescent="0.5">
      <c r="A89" s="14" t="s">
        <v>20</v>
      </c>
      <c r="B89" s="14" t="s">
        <v>8</v>
      </c>
      <c r="C89" s="14" t="s">
        <v>70</v>
      </c>
      <c r="D89" s="14"/>
      <c r="E89" s="14" t="s">
        <v>7</v>
      </c>
      <c r="F89" s="6"/>
    </row>
    <row r="90" spans="1:6" ht="21" x14ac:dyDescent="0.5">
      <c r="A90" s="14" t="s">
        <v>20</v>
      </c>
      <c r="B90" s="14" t="s">
        <v>6</v>
      </c>
      <c r="C90" s="14" t="s">
        <v>78</v>
      </c>
      <c r="D90" s="14" t="s">
        <v>4</v>
      </c>
      <c r="E90" s="14"/>
      <c r="F90" s="6"/>
    </row>
    <row r="91" spans="1:6" ht="21" x14ac:dyDescent="0.5">
      <c r="A91" s="14" t="s">
        <v>21</v>
      </c>
      <c r="B91" s="14" t="s">
        <v>96</v>
      </c>
      <c r="C91" s="14" t="s">
        <v>97</v>
      </c>
      <c r="D91" s="14" t="s">
        <v>4</v>
      </c>
      <c r="E91" s="14"/>
    </row>
    <row r="92" spans="1:6" ht="21" x14ac:dyDescent="0.5">
      <c r="A92" s="14" t="s">
        <v>20</v>
      </c>
      <c r="B92" s="14" t="s">
        <v>98</v>
      </c>
      <c r="C92" s="14" t="s">
        <v>99</v>
      </c>
      <c r="D92" s="14" t="s">
        <v>7</v>
      </c>
      <c r="E92" s="14" t="s">
        <v>4</v>
      </c>
    </row>
    <row r="93" spans="1:6" ht="21" x14ac:dyDescent="0.5">
      <c r="A93" s="14" t="s">
        <v>20</v>
      </c>
      <c r="B93" s="14" t="s">
        <v>8</v>
      </c>
      <c r="C93" s="14" t="s">
        <v>100</v>
      </c>
      <c r="D93" s="14" t="s">
        <v>7</v>
      </c>
      <c r="E93" s="14" t="s">
        <v>7</v>
      </c>
    </row>
    <row r="94" spans="1:6" ht="21" x14ac:dyDescent="0.5">
      <c r="A94" s="14" t="s">
        <v>20</v>
      </c>
      <c r="B94" s="14" t="s">
        <v>8</v>
      </c>
      <c r="C94" s="14" t="s">
        <v>101</v>
      </c>
      <c r="D94" s="14" t="s">
        <v>7</v>
      </c>
      <c r="E94" s="14" t="s">
        <v>7</v>
      </c>
    </row>
    <row r="95" spans="1:6" ht="21" x14ac:dyDescent="0.5">
      <c r="A95" s="14" t="s">
        <v>20</v>
      </c>
      <c r="B95" s="14" t="s">
        <v>6</v>
      </c>
      <c r="C95" s="14" t="s">
        <v>102</v>
      </c>
      <c r="D95" s="14" t="s">
        <v>7</v>
      </c>
      <c r="E95" s="14" t="s">
        <v>7</v>
      </c>
    </row>
    <row r="96" spans="1:6" ht="21" x14ac:dyDescent="0.5">
      <c r="A96" s="14" t="s">
        <v>20</v>
      </c>
      <c r="B96" s="14" t="s">
        <v>3</v>
      </c>
      <c r="C96" s="14" t="s">
        <v>103</v>
      </c>
      <c r="D96" s="14" t="s">
        <v>7</v>
      </c>
      <c r="E96" s="14" t="s">
        <v>7</v>
      </c>
    </row>
    <row r="97" spans="1:5" ht="21" x14ac:dyDescent="0.5">
      <c r="A97" s="14" t="s">
        <v>20</v>
      </c>
      <c r="B97" s="14" t="s">
        <v>3</v>
      </c>
      <c r="C97" s="14" t="s">
        <v>104</v>
      </c>
      <c r="D97" s="14" t="s">
        <v>7</v>
      </c>
      <c r="E97" s="14" t="s">
        <v>7</v>
      </c>
    </row>
    <row r="98" spans="1:5" ht="21" x14ac:dyDescent="0.5">
      <c r="A98" s="14" t="s">
        <v>20</v>
      </c>
      <c r="B98" s="14" t="s">
        <v>3</v>
      </c>
      <c r="C98" s="14" t="s">
        <v>105</v>
      </c>
      <c r="D98" s="14" t="s">
        <v>7</v>
      </c>
      <c r="E98" s="14" t="s">
        <v>7</v>
      </c>
    </row>
    <row r="99" spans="1:5" ht="21" x14ac:dyDescent="0.5">
      <c r="A99" s="14"/>
      <c r="B99" s="14"/>
      <c r="C99" s="14"/>
      <c r="D99" s="14"/>
      <c r="E99" s="14"/>
    </row>
    <row r="100" spans="1:5" ht="21" x14ac:dyDescent="0.5">
      <c r="A100" s="14"/>
      <c r="B100" s="14"/>
      <c r="C100" s="14"/>
      <c r="D100" s="14"/>
      <c r="E100" s="14"/>
    </row>
  </sheetData>
  <sortState xmlns:xlrd2="http://schemas.microsoft.com/office/spreadsheetml/2017/richdata2" ref="A21:C90">
    <sortCondition ref="A21:A90"/>
  </sortState>
  <dataValidations count="2">
    <dataValidation type="list" showInputMessage="1" showErrorMessage="1" sqref="F21:F90" xr:uid="{F860333A-3EBD-420A-BFDC-634A6E7FBABE}">
      <formula1>", Concluída, Em Andamento"</formula1>
    </dataValidation>
    <dataValidation type="list" allowBlank="1" showInputMessage="1" showErrorMessage="1" sqref="F21:F90" xr:uid="{DFC4BEC0-7417-4A0A-A4DA-0D12B5E3C48A}">
      <formula1>",Concluída, Cancelada"</formula1>
    </dataValidation>
  </dataValidations>
  <pageMargins left="0.511811024" right="0.511811024" top="0.78740157499999996" bottom="0.78740157499999996" header="0.31496062000000002" footer="0.31496062000000002"/>
  <pageSetup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52BDA-60BD-48C9-BA76-183954A13E08}">
  <dimension ref="A1:L9"/>
  <sheetViews>
    <sheetView workbookViewId="0">
      <selection activeCell="A2" sqref="A2"/>
    </sheetView>
  </sheetViews>
  <sheetFormatPr defaultRowHeight="14.5" x14ac:dyDescent="0.35"/>
  <cols>
    <col min="1" max="1" width="15.54296875" bestFit="1" customWidth="1"/>
    <col min="2" max="2" width="9.81640625" bestFit="1" customWidth="1"/>
    <col min="3" max="3" width="12" bestFit="1" customWidth="1"/>
    <col min="4" max="4" width="14.453125" bestFit="1" customWidth="1"/>
    <col min="5" max="5" width="13.453125" bestFit="1" customWidth="1"/>
    <col min="12" max="12" width="15.54296875" bestFit="1" customWidth="1"/>
  </cols>
  <sheetData>
    <row r="1" spans="1:12" x14ac:dyDescent="0.35">
      <c r="A1" s="1" t="s">
        <v>24</v>
      </c>
      <c r="B1" t="s">
        <v>11</v>
      </c>
      <c r="C1" t="s">
        <v>12</v>
      </c>
      <c r="D1" t="s">
        <v>23</v>
      </c>
      <c r="E1" t="s">
        <v>13</v>
      </c>
      <c r="L1" t="s">
        <v>24</v>
      </c>
    </row>
    <row r="2" spans="1:12" x14ac:dyDescent="0.35">
      <c r="A2" cm="1">
        <f t="array" ref="A2">SUMPRODUCT(--(COUNTIF(ENTREGAS!A21:A155,CALCULOS!L2:L5)&gt;0))</f>
        <v>4</v>
      </c>
      <c r="B2">
        <f>COUNTA(ENTREGAS!C21:C150)</f>
        <v>78</v>
      </c>
      <c r="C2">
        <f>COUNTIFS(ENTREGAS!F21:F68,"Concluída")</f>
        <v>0</v>
      </c>
      <c r="D2">
        <f>COUNTIFS(ENTREGAS!F21:F68,"Em Andamento")</f>
        <v>0</v>
      </c>
      <c r="E2" s="7">
        <f>C2/B2</f>
        <v>0</v>
      </c>
      <c r="L2" t="s">
        <v>21</v>
      </c>
    </row>
    <row r="3" spans="1:12" x14ac:dyDescent="0.35">
      <c r="L3" t="s">
        <v>31</v>
      </c>
    </row>
    <row r="4" spans="1:12" x14ac:dyDescent="0.35">
      <c r="L4" t="s">
        <v>20</v>
      </c>
    </row>
    <row r="5" spans="1:12" x14ac:dyDescent="0.35">
      <c r="L5" t="s">
        <v>73</v>
      </c>
    </row>
    <row r="6" spans="1:12" x14ac:dyDescent="0.35">
      <c r="A6" s="8" t="s">
        <v>14</v>
      </c>
      <c r="B6" s="8" t="s">
        <v>15</v>
      </c>
    </row>
    <row r="7" spans="1:12" x14ac:dyDescent="0.35">
      <c r="A7" s="9" t="s">
        <v>16</v>
      </c>
      <c r="B7" s="9">
        <f>C2</f>
        <v>0</v>
      </c>
    </row>
    <row r="8" spans="1:12" x14ac:dyDescent="0.35">
      <c r="A8" s="9" t="s">
        <v>17</v>
      </c>
      <c r="B8" s="9">
        <f>B9-B7</f>
        <v>78</v>
      </c>
    </row>
    <row r="9" spans="1:12" x14ac:dyDescent="0.35">
      <c r="A9" s="9"/>
      <c r="B9" s="9">
        <f>B2</f>
        <v>78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ENTREGAS</vt:lpstr>
      <vt:lpstr>CALCULOS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larissa moniqui de paiva</dc:creator>
  <cp:lastModifiedBy>Larissa Moniqui</cp:lastModifiedBy>
  <dcterms:created xsi:type="dcterms:W3CDTF">2025-09-12T12:58:55Z</dcterms:created>
  <dcterms:modified xsi:type="dcterms:W3CDTF">2026-02-23T14:48:02Z</dcterms:modified>
</cp:coreProperties>
</file>